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 NATURSEKSJONEN\04 NATURTYPER OG ARTER restaurering våtmark\Biologisk mangfold - terrestrisk\Åkerrikse\"/>
    </mc:Choice>
  </mc:AlternateContent>
  <xr:revisionPtr revIDLastSave="0" documentId="13_ncr:1_{DF4B8C5A-7675-4E2E-8A17-B516FF6E3E8F}" xr6:coauthVersionLast="45" xr6:coauthVersionMax="45" xr10:uidLastSave="{00000000-0000-0000-0000-000000000000}"/>
  <bookViews>
    <workbookView xWindow="-120" yWindow="-120" windowWidth="29040" windowHeight="15840" xr2:uid="{DC561BD4-0A49-45E2-9083-97F538124DDB}"/>
  </bookViews>
  <sheets>
    <sheet name="Ark1" sheetId="1" r:id="rId1"/>
    <sheet name="Økonom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1" l="1"/>
  <c r="P2" i="1" l="1"/>
  <c r="Q2" i="1" s="1"/>
  <c r="H3" i="2" l="1"/>
  <c r="I3" i="2" s="1"/>
  <c r="H4" i="2"/>
  <c r="I4" i="2" s="1"/>
  <c r="H5" i="2"/>
  <c r="I5" i="2" s="1"/>
  <c r="H2" i="2"/>
  <c r="I2" i="2"/>
  <c r="L1" i="2" l="1"/>
  <c r="L2" i="2" s="1"/>
  <c r="L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Ofstad, Endre Grüner</author>
  </authors>
  <commentList>
    <comment ref="K2" authorId="0" shapeId="0" xr:uid="{7DBA78CB-56C1-4650-B9A9-C176BE8D9A46}">
      <text>
        <r>
          <rPr>
            <b/>
            <sz val="9"/>
            <color indexed="81"/>
            <rFont val="Tahoma"/>
            <charset val="1"/>
          </rPr>
          <t>Ofstad, Endre Grüner:</t>
        </r>
        <r>
          <rPr>
            <sz val="9"/>
            <color indexed="81"/>
            <rFont val="Tahoma"/>
            <charset val="1"/>
          </rPr>
          <t xml:space="preserve">
Antall dekar av avsatt arealet som er gjødsel innmarksbeite</t>
        </r>
      </text>
    </comment>
    <comment ref="L2" authorId="0" shapeId="0" xr:uid="{10DF5A1C-6D90-40E8-8E70-450DF9859C9E}">
      <text>
        <r>
          <rPr>
            <b/>
            <sz val="9"/>
            <color indexed="81"/>
            <rFont val="Tahoma"/>
            <charset val="1"/>
          </rPr>
          <t>Ofstad, Endre Grüner:</t>
        </r>
        <r>
          <rPr>
            <sz val="9"/>
            <color indexed="81"/>
            <rFont val="Tahoma"/>
            <charset val="1"/>
          </rPr>
          <t xml:space="preserve">
Antall dekar avsatt areale som er fulldyrket</t>
        </r>
      </text>
    </comment>
    <comment ref="M2" authorId="0" shapeId="0" xr:uid="{E618E2C8-E47E-43ED-B9E0-A390494DDE4C}">
      <text>
        <r>
          <rPr>
            <b/>
            <sz val="9"/>
            <color indexed="81"/>
            <rFont val="Tahoma"/>
            <charset val="1"/>
          </rPr>
          <t>Ofstad, Endre Grüner:</t>
        </r>
        <r>
          <rPr>
            <sz val="9"/>
            <color indexed="81"/>
            <rFont val="Tahoma"/>
            <charset val="1"/>
          </rPr>
          <t xml:space="preserve">
Hvor mange slåtter er det som er avstått?</t>
        </r>
      </text>
    </comment>
    <comment ref="N2" authorId="0" shapeId="0" xr:uid="{43460872-8BBB-43FE-AFC7-92667CB70538}">
      <text>
        <r>
          <rPr>
            <b/>
            <sz val="9"/>
            <color indexed="81"/>
            <rFont val="Tahoma"/>
            <charset val="1"/>
          </rPr>
          <t>Ofstad, Endre Grüner:</t>
        </r>
        <r>
          <rPr>
            <sz val="9"/>
            <color indexed="81"/>
            <rFont val="Tahoma"/>
            <charset val="1"/>
          </rPr>
          <t xml:space="preserve">
Når slåtten bli gjennomført, blir den gjennomført på en åkerrikse-vennlig metode?</t>
        </r>
      </text>
    </comment>
    <comment ref="P2" authorId="0" shapeId="0" xr:uid="{F83D148D-9080-493C-A8F9-EFC66C1A2E03}">
      <text>
        <r>
          <rPr>
            <b/>
            <sz val="9"/>
            <color indexed="81"/>
            <rFont val="Tahoma"/>
            <charset val="1"/>
          </rPr>
          <t>Ofstad, Endre Grüner:</t>
        </r>
        <r>
          <rPr>
            <sz val="9"/>
            <color indexed="81"/>
            <rFont val="Tahoma"/>
            <charset val="1"/>
          </rPr>
          <t xml:space="preserve">
Fordelingen mellom midler fra Statsforvalteren (Handlingsplanmidler) og kommunen (SMIL)</t>
        </r>
      </text>
    </comment>
  </commentList>
</comments>
</file>

<file path=xl/sharedStrings.xml><?xml version="1.0" encoding="utf-8"?>
<sst xmlns="http://schemas.openxmlformats.org/spreadsheetml/2006/main" count="28" uniqueCount="25">
  <si>
    <t>Fylke</t>
  </si>
  <si>
    <t>Kommune</t>
  </si>
  <si>
    <t>Grunneier</t>
  </si>
  <si>
    <t>Kontaktinfo</t>
  </si>
  <si>
    <t>Kontakinfo</t>
  </si>
  <si>
    <t>Gnr./bnr.</t>
  </si>
  <si>
    <t>Kontakt FM/kommune</t>
  </si>
  <si>
    <t>Netto</t>
  </si>
  <si>
    <t>Vennlig slått</t>
  </si>
  <si>
    <t>Antall slått</t>
  </si>
  <si>
    <t>Fulldyrket</t>
  </si>
  <si>
    <t>Gnr/Bnr</t>
  </si>
  <si>
    <t>Fylke/Kommune</t>
  </si>
  <si>
    <t>Sted</t>
  </si>
  <si>
    <t>Navn</t>
  </si>
  <si>
    <t>Totalsum</t>
  </si>
  <si>
    <t>FM</t>
  </si>
  <si>
    <t>SMIL</t>
  </si>
  <si>
    <t>Fulldyrket (dekar)</t>
  </si>
  <si>
    <t>Gjødsla innmarksbeite (dekar)</t>
  </si>
  <si>
    <t>Vennlig slått (dekar)</t>
  </si>
  <si>
    <t>Kommentar</t>
  </si>
  <si>
    <t>AO</t>
  </si>
  <si>
    <t>Org.nr.</t>
  </si>
  <si>
    <t>SMIL-midler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</si>
</sst>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333333"/>
      <name val="Open Sans"/>
      <family val="2"/>
    </font>
    <font>
      <sz val="17"/>
      <color rgb="FF333333"/>
      <name val="Source Sans Pro"/>
      <family val="2"/>
    </font>
    <font>
      <sz val="24"/>
      <color rgb="FF9C0006"/>
      <name val="Calibri"/>
      <family val="2"/>
      <scheme val="minor"/>
    </font>
    <font>
      <sz val="10"/>
      <color rgb="FF99999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1" xfId="1" applyBorder="1"/>
    <xf numFmtId="0" fontId="0" fillId="4" borderId="1" xfId="0" applyFill="1" applyBorder="1"/>
    <xf numFmtId="16" fontId="0" fillId="4" borderId="1" xfId="0" applyNumberFormat="1" applyFill="1" applyBorder="1"/>
    <xf numFmtId="0" fontId="6" fillId="4" borderId="1" xfId="3" applyFill="1" applyBorder="1"/>
    <xf numFmtId="0" fontId="5" fillId="4" borderId="1" xfId="2" applyFill="1" applyBorder="1"/>
    <xf numFmtId="0" fontId="2" fillId="4" borderId="1" xfId="1" applyFill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 applyAlignment="1">
      <alignment horizontal="center"/>
    </xf>
    <xf numFmtId="0" fontId="9" fillId="4" borderId="1" xfId="2" applyFont="1" applyFill="1" applyBorder="1"/>
    <xf numFmtId="164" fontId="0" fillId="4" borderId="1" xfId="0" applyNumberFormat="1" applyFill="1" applyBorder="1"/>
    <xf numFmtId="3" fontId="10" fillId="4" borderId="1" xfId="0" applyNumberFormat="1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6" fillId="4" borderId="1" xfId="3" applyFill="1" applyBorder="1" applyAlignment="1">
      <alignment horizontal="center"/>
    </xf>
  </cellXfs>
  <cellStyles count="4">
    <cellStyle name="Dårlig" xfId="2" builtinId="27"/>
    <cellStyle name="Hyperkobling" xfId="1" builtinId="8"/>
    <cellStyle name="Normal" xfId="0" builtinId="0"/>
    <cellStyle name="Nøytral" xfId="3" builtinId="28"/>
  </cellStyles>
  <dxfs count="1">
    <dxf>
      <font>
        <b/>
        <i val="0"/>
        <strike val="0"/>
        <u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65C4-093E-4A89-B701-B77ECD7EB353}">
  <dimension ref="A1:S1048576"/>
  <sheetViews>
    <sheetView tabSelected="1" zoomScale="70" zoomScaleNormal="70" workbookViewId="0">
      <selection activeCell="E13" sqref="E13"/>
    </sheetView>
  </sheetViews>
  <sheetFormatPr baseColWidth="10" defaultRowHeight="15" x14ac:dyDescent="0.25"/>
  <cols>
    <col min="1" max="1" width="11.42578125" style="1"/>
    <col min="2" max="2" width="11.5703125" style="1" bestFit="1" customWidth="1"/>
    <col min="3" max="3" width="35.85546875" style="1" bestFit="1" customWidth="1"/>
    <col min="4" max="4" width="27.85546875" style="1" customWidth="1"/>
    <col min="5" max="5" width="22.5703125" style="1" bestFit="1" customWidth="1"/>
    <col min="6" max="7" width="11.42578125" style="1"/>
    <col min="8" max="8" width="24.7109375" style="1" bestFit="1" customWidth="1"/>
    <col min="9" max="9" width="35.140625" style="1" customWidth="1"/>
    <col min="10" max="10" width="42.85546875" style="1" customWidth="1"/>
    <col min="11" max="11" width="28.140625" style="1" bestFit="1" customWidth="1"/>
    <col min="12" max="12" width="11.42578125" style="1"/>
    <col min="13" max="13" width="29" style="1" bestFit="1" customWidth="1"/>
    <col min="14" max="14" width="12.140625" style="1" bestFit="1" customWidth="1"/>
    <col min="15" max="16" width="11.42578125" style="1"/>
    <col min="17" max="17" width="14.42578125" style="1" bestFit="1" customWidth="1"/>
    <col min="18" max="18" width="12.85546875" style="1" bestFit="1" customWidth="1"/>
    <col min="19" max="19" width="11.42578125" style="11"/>
    <col min="20" max="16384" width="11.42578125" style="1"/>
  </cols>
  <sheetData>
    <row r="1" spans="1:19" ht="23.25" x14ac:dyDescent="0.35">
      <c r="A1" s="10" t="s">
        <v>0</v>
      </c>
      <c r="B1" s="10" t="s">
        <v>1</v>
      </c>
      <c r="C1" s="10" t="s">
        <v>5</v>
      </c>
      <c r="D1" s="10" t="s">
        <v>23</v>
      </c>
      <c r="E1" s="10" t="s">
        <v>2</v>
      </c>
      <c r="F1" s="10" t="s">
        <v>4</v>
      </c>
      <c r="G1" s="10" t="s">
        <v>22</v>
      </c>
      <c r="H1" s="10" t="s">
        <v>6</v>
      </c>
      <c r="I1" s="10" t="s">
        <v>3</v>
      </c>
      <c r="J1" s="10" t="s">
        <v>21</v>
      </c>
      <c r="K1" s="8" t="s">
        <v>19</v>
      </c>
      <c r="L1" s="8" t="s">
        <v>18</v>
      </c>
      <c r="M1" s="8" t="s">
        <v>9</v>
      </c>
      <c r="N1" s="8" t="s">
        <v>20</v>
      </c>
      <c r="O1" s="8" t="s">
        <v>7</v>
      </c>
      <c r="P1" s="8" t="s">
        <v>16</v>
      </c>
      <c r="Q1" s="8" t="s">
        <v>24</v>
      </c>
      <c r="R1" s="8"/>
      <c r="S1" s="9"/>
    </row>
    <row r="2" spans="1:19" ht="23.25" x14ac:dyDescent="0.35">
      <c r="I2" s="2"/>
      <c r="J2" s="2"/>
      <c r="K2" s="1">
        <v>0</v>
      </c>
      <c r="L2" s="1">
        <v>5.5</v>
      </c>
      <c r="M2" s="1">
        <v>3</v>
      </c>
      <c r="N2" s="1">
        <v>15</v>
      </c>
      <c r="O2" s="1">
        <f>K2*870+L2*(M2*500)+IF(N2&lt;3,0,IF(N2&lt;5,1000,IF(AND(N2&gt;5,N2&lt;10),2000,((N2-10)/5)*1000+2000)))</f>
        <v>11250</v>
      </c>
      <c r="P2" s="1">
        <f>O2*0.4</f>
        <v>4500</v>
      </c>
      <c r="Q2" s="8">
        <f>O2-P2</f>
        <v>6750</v>
      </c>
      <c r="R2" s="10"/>
    </row>
    <row r="3" spans="1:19" s="3" customFormat="1" ht="23.25" x14ac:dyDescent="0.35">
      <c r="I3" s="7"/>
      <c r="J3" s="7"/>
      <c r="Q3" s="12"/>
      <c r="R3" s="13"/>
      <c r="S3" s="14"/>
    </row>
    <row r="4" spans="1:19" s="3" customFormat="1" ht="31.5" x14ac:dyDescent="0.5">
      <c r="C4" s="4"/>
      <c r="D4" s="4"/>
      <c r="Q4" s="12"/>
      <c r="R4" s="15"/>
      <c r="S4" s="14"/>
    </row>
    <row r="5" spans="1:19" s="3" customForma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S5" s="14"/>
    </row>
    <row r="6" spans="1:19" s="3" customFormat="1" x14ac:dyDescent="0.25">
      <c r="L6" s="16"/>
      <c r="S6" s="14"/>
    </row>
    <row r="7" spans="1:19" s="3" customFormat="1" x14ac:dyDescent="0.25">
      <c r="S7" s="14"/>
    </row>
    <row r="8" spans="1:19" s="3" customForma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S8" s="14"/>
    </row>
    <row r="9" spans="1:19" s="3" customFormat="1" x14ac:dyDescent="0.25">
      <c r="A9" s="6"/>
      <c r="B9" s="6"/>
      <c r="C9" s="6"/>
      <c r="D9" s="6"/>
      <c r="E9" s="6"/>
      <c r="F9" s="6"/>
      <c r="G9" s="6"/>
      <c r="H9" s="6"/>
      <c r="I9" s="6"/>
      <c r="K9" s="6"/>
      <c r="L9" s="6"/>
      <c r="M9" s="6"/>
      <c r="N9" s="6"/>
      <c r="O9" s="6"/>
      <c r="P9" s="6"/>
      <c r="S9" s="14"/>
    </row>
    <row r="10" spans="1:19" s="3" customFormat="1" x14ac:dyDescent="0.25">
      <c r="D10" s="17"/>
      <c r="F10" s="7"/>
      <c r="G10" s="7"/>
      <c r="I10" s="7"/>
      <c r="S10" s="14"/>
    </row>
    <row r="11" spans="1:19" s="3" customFormat="1" ht="15.75" x14ac:dyDescent="0.3">
      <c r="E11" s="18"/>
      <c r="F11" s="7"/>
      <c r="G11" s="7"/>
      <c r="I11" s="7"/>
      <c r="S11" s="14"/>
    </row>
    <row r="12" spans="1:19" s="3" customForma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S12" s="14"/>
    </row>
    <row r="13" spans="1:19" s="3" customFormat="1" ht="22.5" x14ac:dyDescent="0.35">
      <c r="E13" s="18"/>
      <c r="F13" s="19"/>
      <c r="G13" s="7"/>
      <c r="S13" s="14"/>
    </row>
    <row r="14" spans="1:19" s="5" customFormat="1" x14ac:dyDescent="0.25">
      <c r="S14" s="20"/>
    </row>
    <row r="15" spans="1:19" s="3" customFormat="1" x14ac:dyDescent="0.25">
      <c r="A15" s="5"/>
      <c r="S15" s="14"/>
    </row>
    <row r="16" spans="1:19" s="3" customFormat="1" x14ac:dyDescent="0.25">
      <c r="S16" s="14"/>
    </row>
    <row r="17" spans="19:19" s="3" customFormat="1" x14ac:dyDescent="0.25">
      <c r="S17" s="14"/>
    </row>
    <row r="1048576" spans="11:11" x14ac:dyDescent="0.25">
      <c r="K1048576" s="1">
        <v>0</v>
      </c>
    </row>
  </sheetData>
  <conditionalFormatting sqref="R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31BDB-2AF3-4209-8A81-A7DA4D6BD51D}">
  <dimension ref="A1:L5"/>
  <sheetViews>
    <sheetView workbookViewId="0">
      <selection activeCell="F1" sqref="F1:L5"/>
    </sheetView>
  </sheetViews>
  <sheetFormatPr baseColWidth="10" defaultRowHeight="15" x14ac:dyDescent="0.25"/>
  <cols>
    <col min="3" max="3" width="15.7109375" bestFit="1" customWidth="1"/>
    <col min="8" max="8" width="12.140625" bestFit="1" customWidth="1"/>
  </cols>
  <sheetData>
    <row r="1" spans="1:12" x14ac:dyDescent="0.25">
      <c r="A1" t="s">
        <v>14</v>
      </c>
      <c r="B1" t="s">
        <v>13</v>
      </c>
      <c r="C1" t="s">
        <v>12</v>
      </c>
      <c r="D1" t="s">
        <v>11</v>
      </c>
      <c r="F1" t="s">
        <v>10</v>
      </c>
      <c r="G1" t="s">
        <v>9</v>
      </c>
      <c r="H1" t="s">
        <v>8</v>
      </c>
      <c r="I1" t="s">
        <v>7</v>
      </c>
      <c r="K1" t="s">
        <v>15</v>
      </c>
      <c r="L1">
        <f>SUM(I2:I19)</f>
        <v>326400</v>
      </c>
    </row>
    <row r="2" spans="1:12" x14ac:dyDescent="0.25">
      <c r="F2">
        <v>7</v>
      </c>
      <c r="H2">
        <f>F2</f>
        <v>7</v>
      </c>
      <c r="I2">
        <f>F2*1500 + IF(H2&lt;5,1000,IF(H2&gt;5 &amp; H2&lt;10,2000,((H2-10)/5)*1000 + 2000))</f>
        <v>11900</v>
      </c>
      <c r="K2" t="s">
        <v>16</v>
      </c>
      <c r="L2">
        <f>L1*0.4</f>
        <v>130560</v>
      </c>
    </row>
    <row r="3" spans="1:12" x14ac:dyDescent="0.25">
      <c r="F3">
        <v>70</v>
      </c>
      <c r="H3">
        <f t="shared" ref="H3:H5" si="0">F3</f>
        <v>70</v>
      </c>
      <c r="I3">
        <f t="shared" ref="I3:I5" si="1">F3*1500 + IF(H3&lt;5,1000,IF(H3&gt;5 &amp; H3&lt;10,2000,((H3-10)/5)*1000 + 2000))</f>
        <v>119000</v>
      </c>
      <c r="K3" t="s">
        <v>17</v>
      </c>
      <c r="L3">
        <f>L1*0.6</f>
        <v>195840</v>
      </c>
    </row>
    <row r="4" spans="1:12" x14ac:dyDescent="0.25">
      <c r="F4">
        <v>100</v>
      </c>
      <c r="H4">
        <f t="shared" si="0"/>
        <v>100</v>
      </c>
      <c r="I4">
        <f t="shared" si="1"/>
        <v>170000</v>
      </c>
    </row>
    <row r="5" spans="1:12" x14ac:dyDescent="0.25">
      <c r="F5">
        <v>15</v>
      </c>
      <c r="H5">
        <f t="shared" si="0"/>
        <v>15</v>
      </c>
      <c r="I5">
        <f t="shared" si="1"/>
        <v>25500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Økonomi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Eltervåg, Cathrine Stabel</dc:creator>
  <cp:lastModifiedBy>Ofstad, Endre Grüner</cp:lastModifiedBy>
  <dcterms:created xsi:type="dcterms:W3CDTF">2020-05-29T06:43:04Z</dcterms:created>
  <dcterms:modified xsi:type="dcterms:W3CDTF">2021-04-12T10:50:56Z</dcterms:modified>
</cp:coreProperties>
</file>